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Sheet1!$A$1:$I$7</definedName>
  </definedNames>
  <calcPr calcId="144525"/>
</workbook>
</file>

<file path=xl/calcChain.xml><?xml version="1.0" encoding="utf-8"?>
<calcChain xmlns="http://schemas.openxmlformats.org/spreadsheetml/2006/main">
  <c r="E6" i="1" l="1"/>
  <c r="G6" i="1" s="1"/>
  <c r="H6" i="1" s="1"/>
  <c r="E5" i="1"/>
  <c r="G5" i="1" s="1"/>
  <c r="H5" i="1" s="1"/>
  <c r="E4" i="1"/>
  <c r="G4" i="1" s="1"/>
  <c r="H4" i="1" s="1"/>
  <c r="E3" i="1"/>
  <c r="G3" i="1" s="1"/>
  <c r="H3" i="1" l="1"/>
  <c r="I7" i="1"/>
  <c r="G7" i="1"/>
  <c r="H7" i="1" s="1"/>
</calcChain>
</file>

<file path=xl/sharedStrings.xml><?xml version="1.0" encoding="utf-8"?>
<sst xmlns="http://schemas.openxmlformats.org/spreadsheetml/2006/main" count="19" uniqueCount="17">
  <si>
    <t>Section</t>
  </si>
  <si>
    <t>Strike Influence (m)</t>
  </si>
  <si>
    <t>Tonnage Factor (Sp. Gravity)</t>
  </si>
  <si>
    <t>Gross Resource (Tonnes)</t>
  </si>
  <si>
    <t>Net Resource (Tonnes)</t>
  </si>
  <si>
    <t>S1</t>
  </si>
  <si>
    <t>MBSP-1</t>
  </si>
  <si>
    <t>S2</t>
  </si>
  <si>
    <t>MBSP-6</t>
  </si>
  <si>
    <t>S3</t>
  </si>
  <si>
    <t>MBSP-3</t>
  </si>
  <si>
    <t>TOTAL</t>
  </si>
  <si>
    <t>Borehole No.</t>
  </si>
  <si>
    <r>
      <t>Sectional Area (m</t>
    </r>
    <r>
      <rPr>
        <b/>
        <vertAlign val="super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)</t>
    </r>
  </si>
  <si>
    <r>
      <t>Volume 
(m</t>
    </r>
    <r>
      <rPr>
        <b/>
        <vertAlign val="super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>)</t>
    </r>
  </si>
  <si>
    <t>Statement showing details of Resource estimated by Cross Sectional method at 0.5 ppm Au cut-off of Salaiya Phatak Block (G-3) for Copper, Lead, Zinc and associated metals, Dist.- Katni, Madhya Pradesh</t>
  </si>
  <si>
    <t>Au 
(ppm)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</si>
</sst>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activeCell="J22" sqref="J22"/>
    </sheetView>
  </sheetViews>
  <sheetFormatPr defaultRowHeight="15" x14ac:dyDescent="0.25"/>
  <cols>
    <col min="1" max="1" width="8.7109375" bestFit="1" customWidth="1"/>
    <col min="2" max="2" width="10.7109375" customWidth="1"/>
    <col min="3" max="3" width="10.85546875" customWidth="1"/>
    <col min="4" max="4" width="14.7109375" customWidth="1"/>
    <col min="5" max="5" width="10.28515625" customWidth="1"/>
    <col min="6" max="6" width="17.28515625" customWidth="1"/>
    <col min="7" max="7" width="17.85546875" bestFit="1" customWidth="1"/>
    <col min="8" max="8" width="15.140625" customWidth="1"/>
    <col min="9" max="9" width="7.85546875" customWidth="1"/>
  </cols>
  <sheetData>
    <row r="1" spans="1:9" ht="47.25" customHeight="1" x14ac:dyDescent="0.25">
      <c r="A1" s="13" t="s">
        <v>15</v>
      </c>
      <c r="B1" s="13"/>
      <c r="C1" s="13"/>
      <c r="D1" s="13"/>
      <c r="E1" s="13"/>
      <c r="F1" s="13"/>
      <c r="G1" s="13"/>
      <c r="H1" s="13"/>
      <c r="I1" s="13"/>
    </row>
    <row r="2" spans="1:9" ht="39" customHeight="1" x14ac:dyDescent="0.25">
      <c r="A2" s="1" t="s">
        <v>0</v>
      </c>
      <c r="B2" s="1" t="s">
        <v>12</v>
      </c>
      <c r="C2" s="1" t="s">
        <v>13</v>
      </c>
      <c r="D2" s="1" t="s">
        <v>1</v>
      </c>
      <c r="E2" s="1" t="s">
        <v>14</v>
      </c>
      <c r="F2" s="1" t="s">
        <v>2</v>
      </c>
      <c r="G2" s="1" t="s">
        <v>3</v>
      </c>
      <c r="H2" s="1" t="s">
        <v>4</v>
      </c>
      <c r="I2" s="1" t="s">
        <v>16</v>
      </c>
    </row>
    <row r="3" spans="1:9" ht="15.75" x14ac:dyDescent="0.25">
      <c r="A3" s="2" t="s">
        <v>5</v>
      </c>
      <c r="B3" s="2" t="s">
        <v>6</v>
      </c>
      <c r="C3" s="3">
        <v>29.144200000000001</v>
      </c>
      <c r="D3" s="4">
        <v>112</v>
      </c>
      <c r="E3" s="3">
        <f t="shared" ref="E3:E6" si="0">C3*D3</f>
        <v>3264.1504</v>
      </c>
      <c r="F3" s="2">
        <v>2.9</v>
      </c>
      <c r="G3" s="3">
        <f t="shared" ref="G3:G6" si="1">E3*F3</f>
        <v>9466.0361599999997</v>
      </c>
      <c r="H3" s="3">
        <f t="shared" ref="H3:H7" si="2">G3*0.8</f>
        <v>7572.8289279999999</v>
      </c>
      <c r="I3" s="9">
        <v>0.90803314199999996</v>
      </c>
    </row>
    <row r="4" spans="1:9" ht="15.75" x14ac:dyDescent="0.25">
      <c r="A4" s="2" t="s">
        <v>7</v>
      </c>
      <c r="B4" s="2" t="s">
        <v>8</v>
      </c>
      <c r="C4" s="3">
        <v>47.363700000000001</v>
      </c>
      <c r="D4" s="4">
        <v>122</v>
      </c>
      <c r="E4" s="3">
        <f t="shared" si="0"/>
        <v>5778.3714</v>
      </c>
      <c r="F4" s="2">
        <v>2.9</v>
      </c>
      <c r="G4" s="3">
        <f t="shared" si="1"/>
        <v>16757.27706</v>
      </c>
      <c r="H4" s="3">
        <f t="shared" si="2"/>
        <v>13405.821648000001</v>
      </c>
      <c r="I4" s="9">
        <v>0.67800000000000005</v>
      </c>
    </row>
    <row r="5" spans="1:9" ht="15.75" x14ac:dyDescent="0.25">
      <c r="A5" s="2" t="s">
        <v>9</v>
      </c>
      <c r="B5" s="2" t="s">
        <v>10</v>
      </c>
      <c r="C5" s="2">
        <v>42.922600000000003</v>
      </c>
      <c r="D5" s="4">
        <v>100</v>
      </c>
      <c r="E5" s="3">
        <f t="shared" si="0"/>
        <v>4292.26</v>
      </c>
      <c r="F5" s="2">
        <v>2.9</v>
      </c>
      <c r="G5" s="3">
        <f t="shared" si="1"/>
        <v>12447.554</v>
      </c>
      <c r="H5" s="3">
        <f t="shared" si="2"/>
        <v>9958.0432000000001</v>
      </c>
      <c r="I5" s="9">
        <v>1.9770000000000001</v>
      </c>
    </row>
    <row r="6" spans="1:9" ht="15.75" x14ac:dyDescent="0.25">
      <c r="A6" s="2" t="s">
        <v>9</v>
      </c>
      <c r="B6" s="2" t="s">
        <v>10</v>
      </c>
      <c r="C6" s="2">
        <v>38.174500000000002</v>
      </c>
      <c r="D6" s="4">
        <v>100</v>
      </c>
      <c r="E6" s="3">
        <f t="shared" si="0"/>
        <v>3817.4500000000003</v>
      </c>
      <c r="F6" s="2">
        <v>2.9</v>
      </c>
      <c r="G6" s="3">
        <f t="shared" si="1"/>
        <v>11070.605</v>
      </c>
      <c r="H6" s="5">
        <f t="shared" si="2"/>
        <v>8856.4840000000004</v>
      </c>
      <c r="I6" s="9">
        <v>0.51200000000000001</v>
      </c>
    </row>
    <row r="7" spans="1:9" ht="15.75" x14ac:dyDescent="0.25">
      <c r="A7" s="10" t="s">
        <v>11</v>
      </c>
      <c r="B7" s="11"/>
      <c r="C7" s="11"/>
      <c r="D7" s="11"/>
      <c r="E7" s="11"/>
      <c r="F7" s="12"/>
      <c r="G7" s="6">
        <f>SUM(G3:G6)</f>
        <v>49741.472219999996</v>
      </c>
      <c r="H7" s="7">
        <f t="shared" si="2"/>
        <v>39793.177775999997</v>
      </c>
      <c r="I7" s="8">
        <f>SUMPRODUCT(G3:G6,I3:I6)/G7</f>
        <v>1.009899188330265</v>
      </c>
    </row>
  </sheetData>
  <mergeCells count="2">
    <mergeCell ref="A7:F7"/>
    <mergeCell ref="A1:I1"/>
  </mergeCells>
  <printOptions horizontalCentered="1"/>
  <pageMargins left="0.74803149606299202" right="0.74803149606299202" top="1.95" bottom="0.74803149606299202" header="0.91" footer="0.31496062992126"/>
  <pageSetup paperSize="9" orientation="landscape" r:id="rId1"/>
  <headerFooter>
    <oddHeader>&amp;R&amp;G
ANNEXURE-IXG/&amp;P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2025-12-11T06:43:25Z</dcterms:modified>
</cp:coreProperties>
</file>